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1"/>
  </bookViews>
  <sheets>
    <sheet name="Hoja1" sheetId="1" r:id="rId1"/>
    <sheet name="Hoja2" sheetId="2" r:id="rId2"/>
  </sheets>
  <definedNames>
    <definedName name="_xlnm.Print_Area" localSheetId="0">'Hoja1'!$A$1:$P$48</definedName>
    <definedName name="_xlnm.Print_Area" localSheetId="1">'Hoja2'!$A$1:$P$48</definedName>
  </definedNames>
  <calcPr fullCalcOnLoad="1"/>
</workbook>
</file>

<file path=xl/sharedStrings.xml><?xml version="1.0" encoding="utf-8"?>
<sst xmlns="http://schemas.openxmlformats.org/spreadsheetml/2006/main" count="98" uniqueCount="31">
  <si>
    <t>Presupuesto de Apertura</t>
  </si>
  <si>
    <t>Presupuesto Modificado</t>
  </si>
  <si>
    <t>Ejecución del Gasto</t>
  </si>
  <si>
    <t>GRUPO GENERICO DEL GASTO</t>
  </si>
  <si>
    <t>Recursos</t>
  </si>
  <si>
    <t>Rec. Direc.</t>
  </si>
  <si>
    <t>Donaciones y</t>
  </si>
  <si>
    <t>Total</t>
  </si>
  <si>
    <t xml:space="preserve">Recursos </t>
  </si>
  <si>
    <t>Oridinarios</t>
  </si>
  <si>
    <t>Recaudados</t>
  </si>
  <si>
    <t>Determinados</t>
  </si>
  <si>
    <t>Transferencias</t>
  </si>
  <si>
    <t>Toda Fuente</t>
  </si>
  <si>
    <t>Ordinarios</t>
  </si>
  <si>
    <t>5. GASTOS CORRIENTES</t>
  </si>
  <si>
    <t xml:space="preserve">    2.1. Personal y Obligaciones Sociales</t>
  </si>
  <si>
    <t xml:space="preserve">    2.2. Pensiones y otras Prest. Sociales</t>
  </si>
  <si>
    <t xml:space="preserve">    2.3. Bienes y Servicios</t>
  </si>
  <si>
    <t xml:space="preserve">    2.4. Otros Gastos Corrientes</t>
  </si>
  <si>
    <t>6. GASTOS DE CAPITAL</t>
  </si>
  <si>
    <t xml:space="preserve">    2.6. Adquisición de Activos no financieros</t>
  </si>
  <si>
    <t xml:space="preserve">      5. Inversiones</t>
  </si>
  <si>
    <t xml:space="preserve">      7. Otros Gastos de Capital</t>
  </si>
  <si>
    <t>TOTAL</t>
  </si>
  <si>
    <t xml:space="preserve">Fuente: Oficina de Planificación - Unidad de Presupuesto </t>
  </si>
  <si>
    <t>PRESUPUESTO INSTITUCIONAL - EJERCICIO FISCAL 2011</t>
  </si>
  <si>
    <t>(En Nuevos Soles)</t>
  </si>
  <si>
    <t>SECTOR: 10 EDUCACION</t>
  </si>
  <si>
    <t>PLIEGO: 518 UNIVERSIDAD NACIONAL AGRARIA LA MOLINA</t>
  </si>
  <si>
    <t>PRESUPUESTO INSTITUCIONAL - EJERCICIO FISCAL 2012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</si>
</sst>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18" fillId="0" borderId="10" xfId="0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20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4" fontId="19" fillId="0" borderId="0" xfId="0" applyNumberFormat="1" applyFont="1" applyFill="1" applyAlignment="1">
      <alignment horizontal="right"/>
    </xf>
    <xf numFmtId="4" fontId="19" fillId="0" borderId="16" xfId="0" applyNumberFormat="1" applyFont="1" applyFill="1" applyBorder="1" applyAlignment="1">
      <alignment horizontal="right"/>
    </xf>
    <xf numFmtId="4" fontId="19" fillId="0" borderId="19" xfId="0" applyNumberFormat="1" applyFont="1" applyFill="1" applyBorder="1" applyAlignment="1">
      <alignment horizontal="right"/>
    </xf>
    <xf numFmtId="4" fontId="19" fillId="0" borderId="24" xfId="0" applyNumberFormat="1" applyFont="1" applyFill="1" applyBorder="1" applyAlignment="1">
      <alignment horizontal="right"/>
    </xf>
    <xf numFmtId="4" fontId="19" fillId="0" borderId="18" xfId="0" applyNumberFormat="1" applyFont="1" applyFill="1" applyBorder="1" applyAlignment="1">
      <alignment horizontal="right"/>
    </xf>
    <xf numFmtId="4" fontId="19" fillId="0" borderId="0" xfId="0" applyNumberFormat="1" applyFont="1" applyFill="1" applyBorder="1" applyAlignment="1">
      <alignment horizontal="right"/>
    </xf>
    <xf numFmtId="4" fontId="19" fillId="0" borderId="15" xfId="0" applyNumberFormat="1" applyFont="1" applyFill="1" applyBorder="1" applyAlignment="1">
      <alignment horizontal="right"/>
    </xf>
    <xf numFmtId="4" fontId="19" fillId="0" borderId="14" xfId="0" applyNumberFormat="1" applyFont="1" applyFill="1" applyBorder="1" applyAlignment="1">
      <alignment horizontal="right"/>
    </xf>
    <xf numFmtId="0" fontId="18" fillId="0" borderId="14" xfId="0" applyFont="1" applyFill="1" applyBorder="1" applyAlignment="1">
      <alignment/>
    </xf>
    <xf numFmtId="4" fontId="18" fillId="0" borderId="0" xfId="0" applyNumberFormat="1" applyFont="1" applyFill="1" applyAlignment="1">
      <alignment horizontal="right"/>
    </xf>
    <xf numFmtId="4" fontId="18" fillId="0" borderId="16" xfId="0" applyNumberFormat="1" applyFont="1" applyFill="1" applyBorder="1" applyAlignment="1">
      <alignment horizontal="right"/>
    </xf>
    <xf numFmtId="4" fontId="18" fillId="0" borderId="19" xfId="0" applyNumberFormat="1" applyFont="1" applyFill="1" applyBorder="1" applyAlignment="1">
      <alignment horizontal="right"/>
    </xf>
    <xf numFmtId="4" fontId="18" fillId="0" borderId="24" xfId="0" applyNumberFormat="1" applyFont="1" applyFill="1" applyBorder="1" applyAlignment="1">
      <alignment horizontal="right"/>
    </xf>
    <xf numFmtId="4" fontId="18" fillId="0" borderId="0" xfId="0" applyNumberFormat="1" applyFont="1" applyFill="1" applyBorder="1" applyAlignment="1">
      <alignment horizontal="right"/>
    </xf>
    <xf numFmtId="4" fontId="18" fillId="0" borderId="15" xfId="0" applyNumberFormat="1" applyFont="1" applyFill="1" applyBorder="1" applyAlignment="1">
      <alignment horizontal="right"/>
    </xf>
    <xf numFmtId="4" fontId="18" fillId="0" borderId="14" xfId="0" applyNumberFormat="1" applyFont="1" applyFill="1" applyBorder="1" applyAlignment="1">
      <alignment horizontal="right"/>
    </xf>
    <xf numFmtId="4" fontId="19" fillId="0" borderId="25" xfId="0" applyNumberFormat="1" applyFont="1" applyFill="1" applyBorder="1" applyAlignment="1">
      <alignment horizontal="right"/>
    </xf>
    <xf numFmtId="4" fontId="18" fillId="0" borderId="22" xfId="0" applyNumberFormat="1" applyFont="1" applyFill="1" applyBorder="1" applyAlignment="1">
      <alignment horizontal="right"/>
    </xf>
    <xf numFmtId="4" fontId="18" fillId="0" borderId="23" xfId="0" applyNumberFormat="1" applyFont="1" applyFill="1" applyBorder="1" applyAlignment="1">
      <alignment horizontal="right"/>
    </xf>
    <xf numFmtId="4" fontId="18" fillId="0" borderId="26" xfId="0" applyNumberFormat="1" applyFont="1" applyFill="1" applyBorder="1" applyAlignment="1">
      <alignment horizontal="right"/>
    </xf>
    <xf numFmtId="0" fontId="19" fillId="0" borderId="27" xfId="0" applyFont="1" applyFill="1" applyBorder="1" applyAlignment="1">
      <alignment horizontal="center"/>
    </xf>
    <xf numFmtId="4" fontId="19" fillId="0" borderId="11" xfId="0" applyNumberFormat="1" applyFont="1" applyFill="1" applyBorder="1" applyAlignment="1">
      <alignment horizontal="right"/>
    </xf>
    <xf numFmtId="4" fontId="19" fillId="0" borderId="28" xfId="0" applyNumberFormat="1" applyFont="1" applyFill="1" applyBorder="1" applyAlignment="1">
      <alignment horizontal="right"/>
    </xf>
    <xf numFmtId="4" fontId="19" fillId="0" borderId="27" xfId="0" applyNumberFormat="1" applyFont="1" applyFill="1" applyBorder="1" applyAlignment="1">
      <alignment horizontal="right"/>
    </xf>
    <xf numFmtId="4" fontId="19" fillId="0" borderId="29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zoomScalePageLayoutView="0" workbookViewId="0" topLeftCell="A1">
      <selection activeCell="J27" sqref="J27"/>
    </sheetView>
  </sheetViews>
  <sheetFormatPr defaultColWidth="11.421875" defaultRowHeight="15"/>
  <cols>
    <col min="1" max="1" width="31.00390625" style="0" bestFit="1" customWidth="1"/>
  </cols>
  <sheetData>
    <row r="2" spans="1:16" ht="15.75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.75">
      <c r="A3" s="47" t="s">
        <v>27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15">
      <c r="A4" s="48" t="s">
        <v>28</v>
      </c>
      <c r="B4" s="48"/>
      <c r="C4" s="48"/>
      <c r="D4" s="48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9"/>
    </row>
    <row r="5" spans="1:16" ht="15.75" thickBot="1">
      <c r="A5" s="48" t="s">
        <v>29</v>
      </c>
      <c r="B5" s="48"/>
      <c r="C5" s="48"/>
      <c r="D5" s="48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9"/>
    </row>
    <row r="6" spans="1:16" ht="18.75" customHeight="1" thickBot="1">
      <c r="A6" s="1"/>
      <c r="B6" s="2" t="s">
        <v>0</v>
      </c>
      <c r="C6" s="3"/>
      <c r="D6" s="3"/>
      <c r="E6" s="3"/>
      <c r="F6" s="4"/>
      <c r="G6" s="2" t="s">
        <v>1</v>
      </c>
      <c r="H6" s="3"/>
      <c r="I6" s="3"/>
      <c r="J6" s="3"/>
      <c r="K6" s="4"/>
      <c r="L6" s="2" t="s">
        <v>2</v>
      </c>
      <c r="M6" s="3"/>
      <c r="N6" s="3"/>
      <c r="O6" s="3"/>
      <c r="P6" s="4"/>
    </row>
    <row r="7" spans="1:16" ht="18.75" customHeight="1">
      <c r="A7" s="5" t="s">
        <v>3</v>
      </c>
      <c r="B7" s="6" t="s">
        <v>4</v>
      </c>
      <c r="C7" s="7" t="s">
        <v>5</v>
      </c>
      <c r="D7" s="8" t="s">
        <v>4</v>
      </c>
      <c r="E7" s="9" t="s">
        <v>6</v>
      </c>
      <c r="F7" s="10" t="s">
        <v>7</v>
      </c>
      <c r="G7" s="11" t="s">
        <v>4</v>
      </c>
      <c r="H7" s="7" t="s">
        <v>5</v>
      </c>
      <c r="I7" s="7" t="s">
        <v>8</v>
      </c>
      <c r="J7" s="12" t="s">
        <v>6</v>
      </c>
      <c r="K7" s="10" t="s">
        <v>7</v>
      </c>
      <c r="L7" s="11" t="s">
        <v>4</v>
      </c>
      <c r="M7" s="7" t="s">
        <v>5</v>
      </c>
      <c r="N7" s="7" t="s">
        <v>4</v>
      </c>
      <c r="O7" s="13" t="s">
        <v>6</v>
      </c>
      <c r="P7" s="10" t="s">
        <v>7</v>
      </c>
    </row>
    <row r="8" spans="1:16" ht="18.75" customHeight="1" thickBot="1">
      <c r="A8" s="14"/>
      <c r="B8" s="15" t="s">
        <v>9</v>
      </c>
      <c r="C8" s="16" t="s">
        <v>10</v>
      </c>
      <c r="D8" s="16" t="s">
        <v>11</v>
      </c>
      <c r="E8" s="17" t="s">
        <v>12</v>
      </c>
      <c r="F8" s="18" t="s">
        <v>13</v>
      </c>
      <c r="G8" s="19" t="s">
        <v>14</v>
      </c>
      <c r="H8" s="16" t="s">
        <v>10</v>
      </c>
      <c r="I8" s="16" t="s">
        <v>11</v>
      </c>
      <c r="J8" s="17" t="s">
        <v>12</v>
      </c>
      <c r="K8" s="18" t="s">
        <v>13</v>
      </c>
      <c r="L8" s="19" t="s">
        <v>14</v>
      </c>
      <c r="M8" s="16" t="s">
        <v>10</v>
      </c>
      <c r="N8" s="16" t="s">
        <v>11</v>
      </c>
      <c r="O8" s="20" t="s">
        <v>12</v>
      </c>
      <c r="P8" s="18" t="s">
        <v>13</v>
      </c>
    </row>
    <row r="9" spans="1:16" ht="18.75" customHeight="1">
      <c r="A9" s="5" t="s">
        <v>15</v>
      </c>
      <c r="B9" s="21">
        <f>B11+B12+B14+B13</f>
        <v>59994430</v>
      </c>
      <c r="C9" s="22">
        <f>SUM(C11:C14)</f>
        <v>12482317</v>
      </c>
      <c r="D9" s="22">
        <f>SUM(D11:D14)</f>
        <v>0</v>
      </c>
      <c r="E9" s="23">
        <f>SUM(E11:E14)</f>
        <v>0</v>
      </c>
      <c r="F9" s="24">
        <f>SUM(B9:E9)</f>
        <v>72476747</v>
      </c>
      <c r="G9" s="21">
        <f>SUM(SUM(G11:G14))</f>
        <v>60195730</v>
      </c>
      <c r="H9" s="22">
        <f>H11+H12+H13+H14</f>
        <v>17263680</v>
      </c>
      <c r="I9" s="22">
        <f>I11+I12+I13+I14</f>
        <v>462</v>
      </c>
      <c r="J9" s="25">
        <f>J11+J12+J13+J14</f>
        <v>63050</v>
      </c>
      <c r="K9" s="26">
        <f>SUM(G9:J9)</f>
        <v>77522922</v>
      </c>
      <c r="L9" s="27">
        <f>L11+L12+L13+L14</f>
        <v>59253818.24</v>
      </c>
      <c r="M9" s="22">
        <f>M11+M12+M13+M14</f>
        <v>13726176.13</v>
      </c>
      <c r="N9" s="22">
        <f>N11+N12+N13+N14</f>
        <v>418.19</v>
      </c>
      <c r="O9" s="22">
        <f>O11+O12+O13+O14</f>
        <v>46823.8</v>
      </c>
      <c r="P9" s="28">
        <f>SUM(L9:O9)</f>
        <v>73027236.36</v>
      </c>
    </row>
    <row r="10" spans="1:16" ht="18.75" customHeight="1">
      <c r="A10" s="29"/>
      <c r="B10" s="30"/>
      <c r="C10" s="31"/>
      <c r="D10" s="31"/>
      <c r="E10" s="32"/>
      <c r="F10" s="33"/>
      <c r="G10" s="34"/>
      <c r="H10" s="31"/>
      <c r="I10" s="31"/>
      <c r="J10" s="32"/>
      <c r="K10" s="26"/>
      <c r="L10" s="35"/>
      <c r="M10" s="31"/>
      <c r="N10" s="31"/>
      <c r="O10" s="32"/>
      <c r="P10" s="28"/>
    </row>
    <row r="11" spans="1:16" ht="18.75" customHeight="1">
      <c r="A11" s="29" t="s">
        <v>16</v>
      </c>
      <c r="B11" s="34">
        <v>35319738</v>
      </c>
      <c r="C11" s="31">
        <v>2278826</v>
      </c>
      <c r="D11" s="31"/>
      <c r="E11" s="32"/>
      <c r="F11" s="33">
        <f>SUM(B11:E11)</f>
        <v>37598564</v>
      </c>
      <c r="G11" s="34">
        <v>35182025</v>
      </c>
      <c r="H11" s="31">
        <v>2873830</v>
      </c>
      <c r="I11" s="31"/>
      <c r="J11" s="32"/>
      <c r="K11" s="34">
        <f aca="true" t="shared" si="0" ref="K11:K18">SUM(G11:J11)</f>
        <v>38055855</v>
      </c>
      <c r="L11" s="35">
        <v>34902451.31</v>
      </c>
      <c r="M11" s="31">
        <v>2306210.99</v>
      </c>
      <c r="N11" s="31"/>
      <c r="O11" s="32"/>
      <c r="P11" s="36">
        <f aca="true" t="shared" si="1" ref="P11:P18">SUM(L11:O11)</f>
        <v>37208662.300000004</v>
      </c>
    </row>
    <row r="12" spans="1:16" ht="18.75" customHeight="1">
      <c r="A12" s="29" t="s">
        <v>17</v>
      </c>
      <c r="B12" s="34">
        <v>14212259</v>
      </c>
      <c r="C12" s="31">
        <v>202200</v>
      </c>
      <c r="D12" s="31"/>
      <c r="E12" s="32"/>
      <c r="F12" s="33">
        <f>SUM(B12:E12)</f>
        <v>14414459</v>
      </c>
      <c r="G12" s="34">
        <v>14412984</v>
      </c>
      <c r="H12" s="31">
        <v>202200</v>
      </c>
      <c r="I12" s="31"/>
      <c r="J12" s="32"/>
      <c r="K12" s="34">
        <f t="shared" si="0"/>
        <v>14615184</v>
      </c>
      <c r="L12" s="35">
        <v>13929706.09</v>
      </c>
      <c r="M12" s="31">
        <v>194700</v>
      </c>
      <c r="N12" s="31"/>
      <c r="O12" s="32"/>
      <c r="P12" s="36">
        <f t="shared" si="1"/>
        <v>14124406.09</v>
      </c>
    </row>
    <row r="13" spans="1:16" ht="18.75" customHeight="1">
      <c r="A13" s="29" t="s">
        <v>18</v>
      </c>
      <c r="B13" s="34">
        <v>6376600</v>
      </c>
      <c r="C13" s="31">
        <v>9687675</v>
      </c>
      <c r="D13" s="31"/>
      <c r="E13" s="32">
        <v>0</v>
      </c>
      <c r="F13" s="33">
        <f>SUM(B13:E13)</f>
        <v>16064275</v>
      </c>
      <c r="G13" s="34">
        <v>6466967</v>
      </c>
      <c r="H13" s="31">
        <v>13874034</v>
      </c>
      <c r="I13" s="31">
        <v>462</v>
      </c>
      <c r="J13" s="32">
        <v>63050</v>
      </c>
      <c r="K13" s="34">
        <f t="shared" si="0"/>
        <v>20404513</v>
      </c>
      <c r="L13" s="35">
        <v>6305600.05</v>
      </c>
      <c r="M13" s="31">
        <v>11147424.33</v>
      </c>
      <c r="N13" s="31">
        <v>418.19</v>
      </c>
      <c r="O13" s="32">
        <v>46823.8</v>
      </c>
      <c r="P13" s="36">
        <f t="shared" si="1"/>
        <v>17500266.37</v>
      </c>
    </row>
    <row r="14" spans="1:16" ht="18.75" customHeight="1">
      <c r="A14" s="29" t="s">
        <v>19</v>
      </c>
      <c r="B14" s="34">
        <v>4085833</v>
      </c>
      <c r="C14" s="31">
        <v>313616</v>
      </c>
      <c r="D14" s="31"/>
      <c r="E14" s="32">
        <v>0</v>
      </c>
      <c r="F14" s="33">
        <f>SUM(B14:E14)</f>
        <v>4399449</v>
      </c>
      <c r="G14" s="34">
        <v>4133754</v>
      </c>
      <c r="H14" s="31">
        <v>313616</v>
      </c>
      <c r="I14" s="31"/>
      <c r="J14" s="32"/>
      <c r="K14" s="34">
        <f t="shared" si="0"/>
        <v>4447370</v>
      </c>
      <c r="L14" s="35">
        <v>4116060.79</v>
      </c>
      <c r="M14" s="31">
        <v>77840.81</v>
      </c>
      <c r="N14" s="31"/>
      <c r="O14" s="32"/>
      <c r="P14" s="36">
        <f t="shared" si="1"/>
        <v>4193901.6</v>
      </c>
    </row>
    <row r="15" spans="1:16" ht="18.75" customHeight="1">
      <c r="A15" s="29"/>
      <c r="B15" s="30"/>
      <c r="C15" s="31"/>
      <c r="D15" s="31"/>
      <c r="E15" s="32"/>
      <c r="F15" s="33"/>
      <c r="G15" s="30"/>
      <c r="H15" s="31"/>
      <c r="I15" s="31"/>
      <c r="J15" s="32"/>
      <c r="K15" s="26"/>
      <c r="L15" s="35"/>
      <c r="M15" s="31"/>
      <c r="N15" s="31"/>
      <c r="O15" s="32"/>
      <c r="P15" s="28"/>
    </row>
    <row r="16" spans="1:16" ht="18.75" customHeight="1">
      <c r="A16" s="5" t="s">
        <v>20</v>
      </c>
      <c r="B16" s="21">
        <f>B18</f>
        <v>16017835</v>
      </c>
      <c r="C16" s="37">
        <f>C18</f>
        <v>498950</v>
      </c>
      <c r="D16" s="37">
        <f>D18</f>
        <v>10004</v>
      </c>
      <c r="E16" s="23">
        <f>E18</f>
        <v>0</v>
      </c>
      <c r="F16" s="24">
        <f>SUM(B16:E16)</f>
        <v>16526789</v>
      </c>
      <c r="G16" s="21">
        <f>G18</f>
        <v>16017835</v>
      </c>
      <c r="H16" s="37">
        <f>H18</f>
        <v>911320</v>
      </c>
      <c r="I16" s="37">
        <f>I18+I19+I20</f>
        <v>9542</v>
      </c>
      <c r="J16" s="23">
        <f>J18</f>
        <v>88350</v>
      </c>
      <c r="K16" s="26">
        <f t="shared" si="0"/>
        <v>17027047</v>
      </c>
      <c r="L16" s="27">
        <f>L18</f>
        <v>11497855.45</v>
      </c>
      <c r="M16" s="37">
        <f>M18</f>
        <v>720005.44</v>
      </c>
      <c r="N16" s="37">
        <f>N18</f>
        <v>0</v>
      </c>
      <c r="O16" s="26">
        <f>O18</f>
        <v>29625.99</v>
      </c>
      <c r="P16" s="28">
        <f t="shared" si="1"/>
        <v>12247486.879999999</v>
      </c>
    </row>
    <row r="17" spans="1:16" ht="18.75" customHeight="1">
      <c r="A17" s="29"/>
      <c r="B17" s="30"/>
      <c r="C17" s="31"/>
      <c r="D17" s="31"/>
      <c r="E17" s="32"/>
      <c r="F17" s="33"/>
      <c r="G17" s="34"/>
      <c r="H17" s="31"/>
      <c r="I17" s="31"/>
      <c r="J17" s="32"/>
      <c r="K17" s="26"/>
      <c r="L17" s="35"/>
      <c r="M17" s="31"/>
      <c r="N17" s="31"/>
      <c r="O17" s="32"/>
      <c r="P17" s="28"/>
    </row>
    <row r="18" spans="1:16" ht="18.75" customHeight="1">
      <c r="A18" s="29" t="s">
        <v>21</v>
      </c>
      <c r="B18" s="30">
        <v>16017835</v>
      </c>
      <c r="C18" s="31">
        <v>498950</v>
      </c>
      <c r="D18" s="31">
        <v>10004</v>
      </c>
      <c r="E18" s="32">
        <v>0</v>
      </c>
      <c r="F18" s="33">
        <f>SUM(B18:E18)</f>
        <v>16526789</v>
      </c>
      <c r="G18" s="34">
        <v>16017835</v>
      </c>
      <c r="H18" s="31">
        <v>911320</v>
      </c>
      <c r="I18" s="31">
        <v>9542</v>
      </c>
      <c r="J18" s="32">
        <v>88350</v>
      </c>
      <c r="K18" s="34">
        <f t="shared" si="0"/>
        <v>17027047</v>
      </c>
      <c r="L18" s="35">
        <v>11497855.45</v>
      </c>
      <c r="M18" s="31">
        <v>720005.44</v>
      </c>
      <c r="N18" s="31">
        <v>0</v>
      </c>
      <c r="O18" s="32">
        <v>29625.99</v>
      </c>
      <c r="P18" s="36">
        <f t="shared" si="1"/>
        <v>12247486.879999999</v>
      </c>
    </row>
    <row r="19" spans="1:16" ht="18.75" customHeight="1">
      <c r="A19" s="29" t="s">
        <v>22</v>
      </c>
      <c r="B19" s="34"/>
      <c r="C19" s="31"/>
      <c r="D19" s="31"/>
      <c r="E19" s="32"/>
      <c r="F19" s="33"/>
      <c r="G19" s="34"/>
      <c r="H19" s="31"/>
      <c r="I19" s="31"/>
      <c r="J19" s="32"/>
      <c r="K19" s="34"/>
      <c r="L19" s="35"/>
      <c r="M19" s="31"/>
      <c r="N19" s="31"/>
      <c r="O19" s="32"/>
      <c r="P19" s="36"/>
    </row>
    <row r="20" spans="1:16" ht="18.75" customHeight="1">
      <c r="A20" s="29" t="s">
        <v>23</v>
      </c>
      <c r="B20" s="34"/>
      <c r="C20" s="31"/>
      <c r="D20" s="31"/>
      <c r="E20" s="32"/>
      <c r="F20" s="33"/>
      <c r="G20" s="34"/>
      <c r="H20" s="31"/>
      <c r="I20" s="31"/>
      <c r="J20" s="32"/>
      <c r="K20" s="34"/>
      <c r="L20" s="35"/>
      <c r="M20" s="31"/>
      <c r="N20" s="31"/>
      <c r="O20" s="32"/>
      <c r="P20" s="36"/>
    </row>
    <row r="21" spans="1:16" ht="18.75" customHeight="1" thickBot="1">
      <c r="A21" s="29"/>
      <c r="B21" s="34"/>
      <c r="C21" s="38"/>
      <c r="D21" s="38"/>
      <c r="E21" s="39"/>
      <c r="F21" s="40"/>
      <c r="G21" s="30"/>
      <c r="H21" s="38"/>
      <c r="I21" s="38"/>
      <c r="J21" s="39"/>
      <c r="K21" s="30"/>
      <c r="L21" s="35"/>
      <c r="M21" s="31"/>
      <c r="N21" s="31"/>
      <c r="O21" s="32"/>
      <c r="P21" s="36"/>
    </row>
    <row r="22" spans="1:16" ht="18.75" customHeight="1" thickBot="1">
      <c r="A22" s="41" t="s">
        <v>24</v>
      </c>
      <c r="B22" s="42">
        <f>+B9+B16</f>
        <v>76012265</v>
      </c>
      <c r="C22" s="43">
        <f>C16+C9</f>
        <v>12981267</v>
      </c>
      <c r="D22" s="43">
        <f>D16+D9</f>
        <v>10004</v>
      </c>
      <c r="E22" s="43">
        <f>E16+E9</f>
        <v>0</v>
      </c>
      <c r="F22" s="44">
        <f>SUM(F9+F16)</f>
        <v>89003536</v>
      </c>
      <c r="G22" s="42">
        <f aca="true" t="shared" si="2" ref="G22:P22">G9+G16</f>
        <v>76213565</v>
      </c>
      <c r="H22" s="45">
        <f t="shared" si="2"/>
        <v>18175000</v>
      </c>
      <c r="I22" s="45">
        <f t="shared" si="2"/>
        <v>10004</v>
      </c>
      <c r="J22" s="45">
        <f t="shared" si="2"/>
        <v>151400</v>
      </c>
      <c r="K22" s="44">
        <f t="shared" si="2"/>
        <v>94549969</v>
      </c>
      <c r="L22" s="42">
        <f t="shared" si="2"/>
        <v>70751673.69</v>
      </c>
      <c r="M22" s="45">
        <f t="shared" si="2"/>
        <v>14446181.57</v>
      </c>
      <c r="N22" s="45">
        <f t="shared" si="2"/>
        <v>418.19</v>
      </c>
      <c r="O22" s="45">
        <f t="shared" si="2"/>
        <v>76449.79000000001</v>
      </c>
      <c r="P22" s="44">
        <f t="shared" si="2"/>
        <v>85274723.24</v>
      </c>
    </row>
    <row r="23" ht="15">
      <c r="A23" s="46" t="s">
        <v>25</v>
      </c>
    </row>
  </sheetData>
  <sheetProtection/>
  <mergeCells count="5">
    <mergeCell ref="B6:F6"/>
    <mergeCell ref="G6:K6"/>
    <mergeCell ref="L6:P6"/>
    <mergeCell ref="A2:P2"/>
    <mergeCell ref="A3:P3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1">
      <selection activeCell="G32" sqref="G32"/>
    </sheetView>
  </sheetViews>
  <sheetFormatPr defaultColWidth="11.421875" defaultRowHeight="15"/>
  <cols>
    <col min="1" max="1" width="31.00390625" style="0" customWidth="1"/>
  </cols>
  <sheetData>
    <row r="2" spans="1:16" ht="15.75">
      <c r="A2" s="47" t="s">
        <v>30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.75">
      <c r="A3" s="47" t="s">
        <v>27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15">
      <c r="A4" s="48" t="s">
        <v>28</v>
      </c>
      <c r="B4" s="48"/>
      <c r="C4" s="48"/>
      <c r="D4" s="48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9"/>
    </row>
    <row r="5" spans="1:16" ht="15.75" thickBot="1">
      <c r="A5" s="48" t="s">
        <v>29</v>
      </c>
      <c r="B5" s="48"/>
      <c r="C5" s="48"/>
      <c r="D5" s="48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9"/>
    </row>
    <row r="6" spans="1:16" ht="18.75" customHeight="1" thickBot="1">
      <c r="A6" s="1"/>
      <c r="B6" s="2" t="s">
        <v>0</v>
      </c>
      <c r="C6" s="3"/>
      <c r="D6" s="3"/>
      <c r="E6" s="3"/>
      <c r="F6" s="4"/>
      <c r="G6" s="2" t="s">
        <v>1</v>
      </c>
      <c r="H6" s="3"/>
      <c r="I6" s="3"/>
      <c r="J6" s="3"/>
      <c r="K6" s="4"/>
      <c r="L6" s="2" t="s">
        <v>2</v>
      </c>
      <c r="M6" s="3"/>
      <c r="N6" s="3"/>
      <c r="O6" s="3"/>
      <c r="P6" s="4"/>
    </row>
    <row r="7" spans="1:16" ht="18.75" customHeight="1">
      <c r="A7" s="5" t="s">
        <v>3</v>
      </c>
      <c r="B7" s="6" t="s">
        <v>4</v>
      </c>
      <c r="C7" s="7" t="s">
        <v>5</v>
      </c>
      <c r="D7" s="8" t="s">
        <v>4</v>
      </c>
      <c r="E7" s="9" t="s">
        <v>6</v>
      </c>
      <c r="F7" s="10" t="s">
        <v>7</v>
      </c>
      <c r="G7" s="11" t="s">
        <v>4</v>
      </c>
      <c r="H7" s="7" t="s">
        <v>5</v>
      </c>
      <c r="I7" s="7" t="s">
        <v>8</v>
      </c>
      <c r="J7" s="12" t="s">
        <v>6</v>
      </c>
      <c r="K7" s="10" t="s">
        <v>7</v>
      </c>
      <c r="L7" s="11" t="s">
        <v>4</v>
      </c>
      <c r="M7" s="7" t="s">
        <v>5</v>
      </c>
      <c r="N7" s="7" t="s">
        <v>4</v>
      </c>
      <c r="O7" s="13" t="s">
        <v>6</v>
      </c>
      <c r="P7" s="10" t="s">
        <v>7</v>
      </c>
    </row>
    <row r="8" spans="1:16" ht="18.75" customHeight="1" thickBot="1">
      <c r="A8" s="14"/>
      <c r="B8" s="15" t="s">
        <v>9</v>
      </c>
      <c r="C8" s="16" t="s">
        <v>10</v>
      </c>
      <c r="D8" s="16" t="s">
        <v>11</v>
      </c>
      <c r="E8" s="17" t="s">
        <v>12</v>
      </c>
      <c r="F8" s="18" t="s">
        <v>13</v>
      </c>
      <c r="G8" s="19" t="s">
        <v>14</v>
      </c>
      <c r="H8" s="16" t="s">
        <v>10</v>
      </c>
      <c r="I8" s="16" t="s">
        <v>11</v>
      </c>
      <c r="J8" s="17" t="s">
        <v>12</v>
      </c>
      <c r="K8" s="18" t="s">
        <v>13</v>
      </c>
      <c r="L8" s="19" t="s">
        <v>14</v>
      </c>
      <c r="M8" s="16" t="s">
        <v>10</v>
      </c>
      <c r="N8" s="16" t="s">
        <v>11</v>
      </c>
      <c r="O8" s="20" t="s">
        <v>12</v>
      </c>
      <c r="P8" s="18" t="s">
        <v>13</v>
      </c>
    </row>
    <row r="9" spans="1:16" ht="18.75" customHeight="1">
      <c r="A9" s="5" t="s">
        <v>15</v>
      </c>
      <c r="B9" s="21">
        <f>B11+B12+B13+B14</f>
        <v>58075895</v>
      </c>
      <c r="C9" s="22">
        <f>C11+C12+C13+C14</f>
        <v>17680978</v>
      </c>
      <c r="D9" s="22">
        <f>D11+D12+D13+D14</f>
        <v>0</v>
      </c>
      <c r="E9" s="23">
        <f>SUM(E11:E14)</f>
        <v>0</v>
      </c>
      <c r="F9" s="24">
        <f>SUM(B9:E9)</f>
        <v>75756873</v>
      </c>
      <c r="G9" s="21">
        <f>SUM(SUM(G11:G14))</f>
        <v>59177371</v>
      </c>
      <c r="H9" s="22">
        <f>H11+H12+H13+H14</f>
        <v>18683728</v>
      </c>
      <c r="I9" s="22">
        <f>I11+I12+I13+I14</f>
        <v>15380</v>
      </c>
      <c r="J9" s="25">
        <f>J11+J12+J13+J14</f>
        <v>93792</v>
      </c>
      <c r="K9" s="26">
        <f>SUM(G9:J9)</f>
        <v>77970271</v>
      </c>
      <c r="L9" s="27">
        <f>L11+L12+L13+L14</f>
        <v>58521688.76</v>
      </c>
      <c r="M9" s="22">
        <f>M11+M12+M13+M14</f>
        <v>13450718.079999998</v>
      </c>
      <c r="N9" s="22">
        <f>N11+N12+N13+N14</f>
        <v>11071.07</v>
      </c>
      <c r="O9" s="22">
        <f>O11+O12+O13+O14</f>
        <v>80377.73</v>
      </c>
      <c r="P9" s="28">
        <f>SUM(L9:O9)</f>
        <v>72063855.64</v>
      </c>
    </row>
    <row r="10" spans="1:16" ht="18.75" customHeight="1">
      <c r="A10" s="29"/>
      <c r="B10" s="30"/>
      <c r="C10" s="31"/>
      <c r="D10" s="31"/>
      <c r="E10" s="32"/>
      <c r="F10" s="33"/>
      <c r="G10" s="34"/>
      <c r="H10" s="31"/>
      <c r="I10" s="31"/>
      <c r="J10" s="32"/>
      <c r="K10" s="26"/>
      <c r="L10" s="35"/>
      <c r="M10" s="31"/>
      <c r="N10" s="31"/>
      <c r="O10" s="32"/>
      <c r="P10" s="28"/>
    </row>
    <row r="11" spans="1:16" ht="18.75" customHeight="1">
      <c r="A11" s="29" t="s">
        <v>16</v>
      </c>
      <c r="B11" s="34">
        <v>35966126</v>
      </c>
      <c r="C11" s="31">
        <v>2806778</v>
      </c>
      <c r="D11" s="31"/>
      <c r="E11" s="32"/>
      <c r="F11" s="33">
        <f>SUM(B11:E11)</f>
        <v>38772904</v>
      </c>
      <c r="G11" s="34">
        <v>37005007</v>
      </c>
      <c r="H11" s="31">
        <v>3082718</v>
      </c>
      <c r="I11" s="31"/>
      <c r="J11" s="32"/>
      <c r="K11" s="34">
        <f aca="true" t="shared" si="0" ref="K11:K18">SUM(G11:J11)</f>
        <v>40087725</v>
      </c>
      <c r="L11" s="35">
        <v>36798083.4</v>
      </c>
      <c r="M11" s="31">
        <v>2509021.28</v>
      </c>
      <c r="N11" s="31"/>
      <c r="O11" s="32"/>
      <c r="P11" s="36">
        <f aca="true" t="shared" si="1" ref="P11:P18">SUM(L11:O11)</f>
        <v>39307104.68</v>
      </c>
    </row>
    <row r="12" spans="1:16" ht="18.75" customHeight="1">
      <c r="A12" s="29" t="s">
        <v>17</v>
      </c>
      <c r="B12" s="34">
        <v>14652769</v>
      </c>
      <c r="C12" s="31">
        <v>202200</v>
      </c>
      <c r="D12" s="31"/>
      <c r="E12" s="32"/>
      <c r="F12" s="33">
        <f>SUM(B12:E12)</f>
        <v>14854969</v>
      </c>
      <c r="G12" s="34">
        <v>14390945</v>
      </c>
      <c r="H12" s="31">
        <v>202200</v>
      </c>
      <c r="I12" s="31"/>
      <c r="J12" s="32"/>
      <c r="K12" s="34">
        <f t="shared" si="0"/>
        <v>14593145</v>
      </c>
      <c r="L12" s="35">
        <v>14174368.77</v>
      </c>
      <c r="M12" s="31">
        <v>96700</v>
      </c>
      <c r="N12" s="31"/>
      <c r="O12" s="32"/>
      <c r="P12" s="36">
        <f t="shared" si="1"/>
        <v>14271068.77</v>
      </c>
    </row>
    <row r="13" spans="1:16" ht="18.75" customHeight="1">
      <c r="A13" s="29" t="s">
        <v>18</v>
      </c>
      <c r="B13" s="34">
        <v>6377000</v>
      </c>
      <c r="C13" s="31">
        <v>14300984</v>
      </c>
      <c r="D13" s="31"/>
      <c r="E13" s="32">
        <v>0</v>
      </c>
      <c r="F13" s="33">
        <f>SUM(B13:E13)</f>
        <v>20677984</v>
      </c>
      <c r="G13" s="34">
        <v>6511312</v>
      </c>
      <c r="H13" s="31">
        <v>14792473</v>
      </c>
      <c r="I13" s="31">
        <v>15380</v>
      </c>
      <c r="J13" s="32">
        <v>93792</v>
      </c>
      <c r="K13" s="34">
        <f t="shared" si="0"/>
        <v>21412957</v>
      </c>
      <c r="L13" s="35">
        <v>6290268.91</v>
      </c>
      <c r="M13" s="31">
        <v>10283979.69</v>
      </c>
      <c r="N13" s="31">
        <v>11071.07</v>
      </c>
      <c r="O13" s="32">
        <v>80377.73</v>
      </c>
      <c r="P13" s="36">
        <f t="shared" si="1"/>
        <v>16665697.4</v>
      </c>
    </row>
    <row r="14" spans="1:16" ht="18.75" customHeight="1">
      <c r="A14" s="29" t="s">
        <v>19</v>
      </c>
      <c r="B14" s="34">
        <v>1080000</v>
      </c>
      <c r="C14" s="31">
        <v>371016</v>
      </c>
      <c r="D14" s="31"/>
      <c r="E14" s="32">
        <v>0</v>
      </c>
      <c r="F14" s="33">
        <f>SUM(B14:E14)</f>
        <v>1451016</v>
      </c>
      <c r="G14" s="34">
        <v>1270107</v>
      </c>
      <c r="H14" s="31">
        <v>606337</v>
      </c>
      <c r="I14" s="31"/>
      <c r="J14" s="32"/>
      <c r="K14" s="34">
        <f t="shared" si="0"/>
        <v>1876444</v>
      </c>
      <c r="L14" s="35">
        <v>1258967.68</v>
      </c>
      <c r="M14" s="31">
        <v>561017.11</v>
      </c>
      <c r="N14" s="31"/>
      <c r="O14" s="32"/>
      <c r="P14" s="36">
        <f t="shared" si="1"/>
        <v>1819984.79</v>
      </c>
    </row>
    <row r="15" spans="1:16" ht="18.75" customHeight="1">
      <c r="A15" s="29"/>
      <c r="B15" s="30"/>
      <c r="C15" s="31"/>
      <c r="D15" s="31"/>
      <c r="E15" s="32"/>
      <c r="F15" s="33"/>
      <c r="G15" s="30"/>
      <c r="H15" s="31"/>
      <c r="I15" s="31"/>
      <c r="J15" s="32"/>
      <c r="K15" s="26"/>
      <c r="L15" s="35"/>
      <c r="M15" s="31"/>
      <c r="N15" s="31"/>
      <c r="O15" s="32"/>
      <c r="P15" s="28"/>
    </row>
    <row r="16" spans="1:16" ht="18.75" customHeight="1">
      <c r="A16" s="5" t="s">
        <v>20</v>
      </c>
      <c r="B16" s="21">
        <f>B18</f>
        <v>17189000</v>
      </c>
      <c r="C16" s="37">
        <f>C18</f>
        <v>578022</v>
      </c>
      <c r="D16" s="37">
        <f>D18</f>
        <v>100838</v>
      </c>
      <c r="E16" s="23">
        <f>E18</f>
        <v>0</v>
      </c>
      <c r="F16" s="24">
        <f>SUM(B16:E16)</f>
        <v>17867860</v>
      </c>
      <c r="G16" s="21">
        <f>G18</f>
        <v>17189000</v>
      </c>
      <c r="H16" s="37">
        <f>H18</f>
        <v>1152076</v>
      </c>
      <c r="I16" s="37">
        <f>I18+I19+I20</f>
        <v>85458</v>
      </c>
      <c r="J16" s="23">
        <f>J18</f>
        <v>250000</v>
      </c>
      <c r="K16" s="26">
        <f t="shared" si="0"/>
        <v>18676534</v>
      </c>
      <c r="L16" s="27">
        <f>L18</f>
        <v>13300422.98</v>
      </c>
      <c r="M16" s="37">
        <f>M18</f>
        <v>659432.99</v>
      </c>
      <c r="N16" s="37">
        <f>N18</f>
        <v>4373.1</v>
      </c>
      <c r="O16" s="26">
        <f>O18</f>
        <v>248776.65</v>
      </c>
      <c r="P16" s="28">
        <f t="shared" si="1"/>
        <v>14213005.72</v>
      </c>
    </row>
    <row r="17" spans="1:16" ht="18.75" customHeight="1">
      <c r="A17" s="29"/>
      <c r="B17" s="30"/>
      <c r="C17" s="31"/>
      <c r="D17" s="31"/>
      <c r="E17" s="32"/>
      <c r="F17" s="33"/>
      <c r="G17" s="34"/>
      <c r="H17" s="31"/>
      <c r="I17" s="31"/>
      <c r="J17" s="32"/>
      <c r="K17" s="26"/>
      <c r="L17" s="35"/>
      <c r="M17" s="31"/>
      <c r="N17" s="31"/>
      <c r="O17" s="32"/>
      <c r="P17" s="28"/>
    </row>
    <row r="18" spans="1:16" ht="18.75" customHeight="1">
      <c r="A18" s="29" t="s">
        <v>21</v>
      </c>
      <c r="B18" s="30">
        <v>17189000</v>
      </c>
      <c r="C18" s="31">
        <v>578022</v>
      </c>
      <c r="D18" s="31">
        <v>100838</v>
      </c>
      <c r="E18" s="32">
        <v>0</v>
      </c>
      <c r="F18" s="33">
        <f>SUM(B18:D18)</f>
        <v>17867860</v>
      </c>
      <c r="G18" s="34">
        <v>17189000</v>
      </c>
      <c r="H18" s="31">
        <v>1152076</v>
      </c>
      <c r="I18" s="31">
        <v>85458</v>
      </c>
      <c r="J18" s="32">
        <v>250000</v>
      </c>
      <c r="K18" s="34">
        <f t="shared" si="0"/>
        <v>18676534</v>
      </c>
      <c r="L18" s="35">
        <v>13300422.98</v>
      </c>
      <c r="M18" s="31">
        <v>659432.99</v>
      </c>
      <c r="N18" s="31">
        <v>4373.1</v>
      </c>
      <c r="O18" s="32">
        <v>248776.65</v>
      </c>
      <c r="P18" s="36">
        <f t="shared" si="1"/>
        <v>14213005.72</v>
      </c>
    </row>
    <row r="19" spans="1:16" ht="18.75" customHeight="1">
      <c r="A19" s="29" t="s">
        <v>22</v>
      </c>
      <c r="B19" s="34"/>
      <c r="C19" s="31"/>
      <c r="D19" s="31"/>
      <c r="E19" s="32"/>
      <c r="F19" s="33"/>
      <c r="G19" s="34"/>
      <c r="H19" s="31"/>
      <c r="I19" s="31"/>
      <c r="J19" s="32"/>
      <c r="K19" s="34"/>
      <c r="L19" s="35"/>
      <c r="M19" s="31"/>
      <c r="N19" s="31"/>
      <c r="O19" s="32"/>
      <c r="P19" s="36"/>
    </row>
    <row r="20" spans="1:16" ht="18.75" customHeight="1">
      <c r="A20" s="29" t="s">
        <v>23</v>
      </c>
      <c r="B20" s="34"/>
      <c r="C20" s="31"/>
      <c r="D20" s="31"/>
      <c r="E20" s="32"/>
      <c r="F20" s="33"/>
      <c r="G20" s="34"/>
      <c r="H20" s="31"/>
      <c r="I20" s="31"/>
      <c r="J20" s="32"/>
      <c r="K20" s="34"/>
      <c r="L20" s="35"/>
      <c r="M20" s="31"/>
      <c r="N20" s="31"/>
      <c r="O20" s="32"/>
      <c r="P20" s="36"/>
    </row>
    <row r="21" spans="1:16" ht="18.75" customHeight="1" thickBot="1">
      <c r="A21" s="29"/>
      <c r="B21" s="34"/>
      <c r="C21" s="38"/>
      <c r="D21" s="38"/>
      <c r="E21" s="39"/>
      <c r="F21" s="40"/>
      <c r="G21" s="30"/>
      <c r="H21" s="38"/>
      <c r="I21" s="38"/>
      <c r="J21" s="39"/>
      <c r="K21" s="30"/>
      <c r="L21" s="35"/>
      <c r="M21" s="31"/>
      <c r="N21" s="31"/>
      <c r="O21" s="32"/>
      <c r="P21" s="36"/>
    </row>
    <row r="22" spans="1:16" ht="18.75" customHeight="1" thickBot="1">
      <c r="A22" s="41" t="s">
        <v>24</v>
      </c>
      <c r="B22" s="42">
        <f>+B9+B16</f>
        <v>75264895</v>
      </c>
      <c r="C22" s="43">
        <f>C16+C9</f>
        <v>18259000</v>
      </c>
      <c r="D22" s="43">
        <f>D16+D9</f>
        <v>100838</v>
      </c>
      <c r="E22" s="43">
        <f>E16+E9</f>
        <v>0</v>
      </c>
      <c r="F22" s="44">
        <f>F9+F16</f>
        <v>93624733</v>
      </c>
      <c r="G22" s="42">
        <f aca="true" t="shared" si="2" ref="G22:P22">G9+G16</f>
        <v>76366371</v>
      </c>
      <c r="H22" s="45">
        <f t="shared" si="2"/>
        <v>19835804</v>
      </c>
      <c r="I22" s="45">
        <f t="shared" si="2"/>
        <v>100838</v>
      </c>
      <c r="J22" s="45">
        <f t="shared" si="2"/>
        <v>343792</v>
      </c>
      <c r="K22" s="44">
        <f t="shared" si="2"/>
        <v>96646805</v>
      </c>
      <c r="L22" s="42">
        <f t="shared" si="2"/>
        <v>71822111.74</v>
      </c>
      <c r="M22" s="45">
        <f t="shared" si="2"/>
        <v>14110151.069999998</v>
      </c>
      <c r="N22" s="45">
        <f t="shared" si="2"/>
        <v>15444.17</v>
      </c>
      <c r="O22" s="45">
        <f t="shared" si="2"/>
        <v>329154.38</v>
      </c>
      <c r="P22" s="44">
        <f t="shared" si="2"/>
        <v>86276861.36</v>
      </c>
    </row>
    <row r="23" spans="1:16" ht="15">
      <c r="A23" s="46" t="s">
        <v>25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9"/>
    </row>
  </sheetData>
  <sheetProtection/>
  <mergeCells count="5">
    <mergeCell ref="A2:P2"/>
    <mergeCell ref="A3:P3"/>
    <mergeCell ref="B6:F6"/>
    <mergeCell ref="G6:K6"/>
    <mergeCell ref="L6:P6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2015-10-19T19:09:21Z</cp:lastPrinted>
  <dcterms:created xsi:type="dcterms:W3CDTF">2015-10-19T19:06:41Z</dcterms:created>
  <dcterms:modified xsi:type="dcterms:W3CDTF">2015-10-19T19:11:29Z</dcterms:modified>
  <cp:category/>
  <cp:version/>
  <cp:contentType/>
  <cp:contentStatus/>
</cp:coreProperties>
</file>